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ate1904="1"/>
  <mc:AlternateContent xmlns:mc="http://schemas.openxmlformats.org/markup-compatibility/2006">
    <mc:Choice Requires="x15">
      <x15ac:absPath xmlns:x15ac="http://schemas.microsoft.com/office/spreadsheetml/2010/11/ac" url="/Users/nlarsson/Documents/SBE CONFERENCE SERIES/2021-23 cycle/SBE support docs/"/>
    </mc:Choice>
  </mc:AlternateContent>
  <xr:revisionPtr revIDLastSave="0" documentId="13_ncr:1_{962F6B08-1697-5047-9D4A-3C99D4DD01BC}" xr6:coauthVersionLast="47" xr6:coauthVersionMax="47" xr10:uidLastSave="{00000000-0000-0000-0000-000000000000}"/>
  <bookViews>
    <workbookView xWindow="-30840" yWindow="-2120" windowWidth="28240" windowHeight="17800" tabRatio="264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F62" i="1"/>
  <c r="F67" i="1"/>
  <c r="F18" i="1"/>
  <c r="F10" i="1"/>
  <c r="F11" i="1"/>
  <c r="F12" i="1"/>
  <c r="F13" i="1"/>
  <c r="F14" i="1"/>
  <c r="F15" i="1"/>
  <c r="F16" i="1"/>
  <c r="F17" i="1"/>
  <c r="F19" i="1"/>
  <c r="F72" i="1"/>
  <c r="F22" i="1"/>
  <c r="F25" i="1"/>
  <c r="F26" i="1"/>
  <c r="F27" i="1"/>
  <c r="G29" i="1"/>
  <c r="D60" i="1"/>
  <c r="F60" i="1"/>
  <c r="D61" i="1"/>
  <c r="F61" i="1"/>
  <c r="F43" i="1"/>
  <c r="F44" i="1"/>
  <c r="F50" i="1"/>
  <c r="F51" i="1"/>
  <c r="F52" i="1"/>
  <c r="F53" i="1"/>
  <c r="F54" i="1"/>
  <c r="F55" i="1"/>
  <c r="F56" i="1"/>
  <c r="F66" i="1"/>
  <c r="F68" i="1"/>
  <c r="F71" i="1"/>
  <c r="F73" i="1"/>
  <c r="F76" i="1"/>
  <c r="F77" i="1"/>
  <c r="G79" i="1"/>
  <c r="G81" i="1"/>
</calcChain>
</file>

<file path=xl/sharedStrings.xml><?xml version="1.0" encoding="utf-8"?>
<sst xmlns="http://schemas.openxmlformats.org/spreadsheetml/2006/main" count="93" uniqueCount="80">
  <si>
    <t>Profit or Deficit for Assumptions shown</t>
  </si>
  <si>
    <t>Days</t>
  </si>
  <si>
    <t>Students</t>
  </si>
  <si>
    <t>Regular</t>
  </si>
  <si>
    <t>Platinum</t>
  </si>
  <si>
    <t>Gold</t>
  </si>
  <si>
    <t>Silver</t>
  </si>
  <si>
    <t>Room 2</t>
  </si>
  <si>
    <t>Room 3</t>
  </si>
  <si>
    <t>Room 4</t>
  </si>
  <si>
    <t>Marketing</t>
  </si>
  <si>
    <t>Number of days for conference (e.g. 2 or 2.5 or 3)</t>
  </si>
  <si>
    <t>Total delegates / fees</t>
  </si>
  <si>
    <t>Number</t>
  </si>
  <si>
    <t>Fee / unit</t>
  </si>
  <si>
    <t>Amounts</t>
  </si>
  <si>
    <t>Room 5</t>
  </si>
  <si>
    <t>Room 1 - plenary</t>
  </si>
  <si>
    <t>Room 6</t>
  </si>
  <si>
    <t>Room costs for conference</t>
  </si>
  <si>
    <t>Meal costs</t>
  </si>
  <si>
    <t>Management costs</t>
  </si>
  <si>
    <t>Assumptions &amp; calculations</t>
  </si>
  <si>
    <t>Total</t>
  </si>
  <si>
    <t>Proceedings</t>
  </si>
  <si>
    <t>Total estimated Income</t>
  </si>
  <si>
    <t>Total estimated Expenses</t>
  </si>
  <si>
    <t>Keynote Speakers</t>
  </si>
  <si>
    <t>Number of CDs or USBs</t>
  </si>
  <si>
    <t>SBE representatives travel + hotel costs</t>
  </si>
  <si>
    <t>Budget to support planning and side meetings</t>
  </si>
  <si>
    <t>Commercial sponsor support</t>
  </si>
  <si>
    <t>Exhibitors</t>
  </si>
  <si>
    <t>Miscellaneous</t>
  </si>
  <si>
    <t>Delegate bags</t>
  </si>
  <si>
    <t>Website development and maintenance for 1 year</t>
  </si>
  <si>
    <t>Other expenses / contingency</t>
  </si>
  <si>
    <t>Budget to support Scientific Committee work</t>
  </si>
  <si>
    <t>Number of coffee breaks for conference</t>
  </si>
  <si>
    <t>Delegates</t>
  </si>
  <si>
    <t>Day pass (one day only)</t>
  </si>
  <si>
    <t>Late registrants</t>
  </si>
  <si>
    <t>Presenters of refereed papers</t>
  </si>
  <si>
    <t>Support for students / developing country delegates</t>
  </si>
  <si>
    <t>Person-days</t>
  </si>
  <si>
    <t>Room set-up and clean-up for all rooms</t>
  </si>
  <si>
    <t>Note that VAT or other taxes are not shown</t>
  </si>
  <si>
    <t>Brochure and program design</t>
  </si>
  <si>
    <t>Display booths and fees</t>
  </si>
  <si>
    <t>Student support, 20 students, total PDs x PD rate</t>
  </si>
  <si>
    <t>Response rate, %</t>
  </si>
  <si>
    <t>Other discounted delegates (iiSBE, CIB, FIDIC etc.)</t>
  </si>
  <si>
    <t>Estimated number</t>
  </si>
  <si>
    <t>Number of days with lunch provided</t>
  </si>
  <si>
    <t>Number of lunch attendees each day</t>
  </si>
  <si>
    <t>Fee / person</t>
  </si>
  <si>
    <t>Estimated Income</t>
  </si>
  <si>
    <t>Estimated Expenses</t>
  </si>
  <si>
    <t>Gross revenue per person</t>
  </si>
  <si>
    <t>Gross revenue / unit</t>
  </si>
  <si>
    <t>Cost of indexation with IOP @ 25 Euro/paper</t>
  </si>
  <si>
    <t>5,000 + 25,000 Euro = 30,000</t>
  </si>
  <si>
    <t>Allowance for one SBE rep. to attend WSBE23 planning meeting</t>
  </si>
  <si>
    <t>Costs for WSBE23 rep(s) to attend World SBE20 event</t>
  </si>
  <si>
    <t>variable</t>
  </si>
  <si>
    <t>Costs for WSBE23 rep(s) to attend SBE21-22 planning meeting in Paris in Fall of 2020</t>
  </si>
  <si>
    <t>Miscellaneous or unanticipated costs</t>
  </si>
  <si>
    <t>Early discounted fees</t>
  </si>
  <si>
    <t>World SBE series registration fee</t>
  </si>
  <si>
    <t>up to 5,000 Euro for travel costs 
of SBE reps to attend the event</t>
  </si>
  <si>
    <t>up to 1,500 Eueo</t>
  </si>
  <si>
    <t>Media advertising budget</t>
  </si>
  <si>
    <t>Banquet</t>
  </si>
  <si>
    <t>No. of Brochures + printing</t>
  </si>
  <si>
    <t>Honoraria and travel for main keynote speakers</t>
  </si>
  <si>
    <t>Senior management, total PD x chargeable PD rate</t>
  </si>
  <si>
    <t>Number of banquet attendees (no day pass or students)</t>
  </si>
  <si>
    <t>This file is intended for your own internal use.
Insert your own assumptions in yellow fields
Do not touch grey fields - they contain formulas !</t>
  </si>
  <si>
    <r>
      <rPr>
        <b/>
        <sz val="18"/>
        <color theme="5" tint="-0.249977111117893"/>
        <rFont val="Calibri Light"/>
        <family val="2"/>
      </rPr>
      <t>Hypothetical</t>
    </r>
    <r>
      <rPr>
        <sz val="18"/>
        <color theme="5" tint="-0.249977111117893"/>
        <rFont val="Calibri Light"/>
        <family val="2"/>
      </rPr>
      <t xml:space="preserve">  example</t>
    </r>
  </si>
  <si>
    <t>SBE Conference Budget Planning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</si>
</sst>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1009]#,##0"/>
    <numFmt numFmtId="165" formatCode="#,##0\ [$€-1]"/>
  </numFmts>
  <fonts count="16" x14ac:knownFonts="1">
    <font>
      <sz val="10"/>
      <name val="Verdana"/>
    </font>
    <font>
      <sz val="20"/>
      <color indexed="63"/>
      <name val="Calibri Light"/>
      <family val="2"/>
    </font>
    <font>
      <sz val="10"/>
      <name val="Calibri Light"/>
      <family val="2"/>
    </font>
    <font>
      <sz val="12"/>
      <color rgb="FFDD0806"/>
      <name val="Calibri Light"/>
      <family val="2"/>
    </font>
    <font>
      <b/>
      <sz val="12"/>
      <color indexed="10"/>
      <name val="Calibri Light"/>
      <family val="2"/>
    </font>
    <font>
      <sz val="12"/>
      <color indexed="10"/>
      <name val="Calibri Light"/>
      <family val="2"/>
    </font>
    <font>
      <sz val="18"/>
      <name val="Calibri Light"/>
      <family val="2"/>
    </font>
    <font>
      <b/>
      <sz val="12"/>
      <name val="Calibri Light"/>
      <family val="2"/>
    </font>
    <font>
      <b/>
      <sz val="12"/>
      <color indexed="21"/>
      <name val="Calibri Light"/>
      <family val="2"/>
    </font>
    <font>
      <b/>
      <sz val="12"/>
      <color theme="8" tint="-0.249977111117893"/>
      <name val="Calibri Light"/>
      <family val="2"/>
    </font>
    <font>
      <i/>
      <sz val="10"/>
      <name val="Calibri Light"/>
      <family val="2"/>
    </font>
    <font>
      <sz val="9"/>
      <name val="Calibri Light"/>
      <family val="2"/>
    </font>
    <font>
      <b/>
      <sz val="14"/>
      <color indexed="21"/>
      <name val="Calibri Light"/>
      <family val="2"/>
    </font>
    <font>
      <sz val="10"/>
      <color theme="5" tint="-0.249977111117893"/>
      <name val="Calibri Light"/>
      <family val="2"/>
    </font>
    <font>
      <sz val="18"/>
      <color theme="5" tint="-0.249977111117893"/>
      <name val="Calibri Light"/>
      <family val="2"/>
    </font>
    <font>
      <b/>
      <sz val="18"/>
      <color theme="5" tint="-0.249977111117893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1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165" fontId="2" fillId="5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9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5" fontId="12" fillId="0" borderId="4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3"/>
  <sheetViews>
    <sheetView tabSelected="1" zoomScale="125" zoomScaleNormal="125" workbookViewId="0">
      <selection activeCell="H12" sqref="H12"/>
    </sheetView>
  </sheetViews>
  <sheetFormatPr baseColWidth="10" defaultColWidth="10.6640625" defaultRowHeight="16" customHeight="1" x14ac:dyDescent="0.15"/>
  <cols>
    <col min="1" max="2" width="2.5" style="1" customWidth="1"/>
    <col min="3" max="3" width="38.5" style="1" customWidth="1"/>
    <col min="4" max="4" width="12.6640625" style="3" customWidth="1"/>
    <col min="5" max="5" width="11.83203125" style="3" customWidth="1"/>
    <col min="6" max="6" width="11.33203125" style="3" customWidth="1"/>
    <col min="7" max="7" width="12.5" style="1" customWidth="1"/>
    <col min="8" max="10" width="10.6640625" style="1"/>
    <col min="11" max="11" width="5" style="1" customWidth="1"/>
    <col min="12" max="16384" width="10.6640625" style="1"/>
  </cols>
  <sheetData>
    <row r="1" spans="1:11" ht="41" customHeight="1" x14ac:dyDescent="0.15">
      <c r="A1" s="40" t="s">
        <v>79</v>
      </c>
      <c r="B1" s="40"/>
      <c r="C1" s="40"/>
      <c r="D1" s="40"/>
      <c r="E1" s="40"/>
      <c r="F1" s="2">
        <v>43083</v>
      </c>
      <c r="H1" s="37" t="s">
        <v>77</v>
      </c>
      <c r="I1" s="38"/>
      <c r="J1" s="38"/>
      <c r="K1" s="38"/>
    </row>
    <row r="2" spans="1:11" ht="14" customHeight="1" x14ac:dyDescent="0.15">
      <c r="H2" s="38"/>
      <c r="I2" s="38"/>
      <c r="J2" s="38"/>
      <c r="K2" s="38"/>
    </row>
    <row r="3" spans="1:11" ht="21" customHeight="1" x14ac:dyDescent="0.15">
      <c r="A3" s="5" t="s">
        <v>22</v>
      </c>
      <c r="D3" s="39" t="s">
        <v>78</v>
      </c>
      <c r="H3" s="38"/>
      <c r="I3" s="38"/>
      <c r="J3" s="38"/>
      <c r="K3" s="38"/>
    </row>
    <row r="4" spans="1:11" ht="14" customHeight="1" x14ac:dyDescent="0.15"/>
    <row r="5" spans="1:11" ht="16" customHeight="1" x14ac:dyDescent="0.15">
      <c r="B5" s="7" t="s">
        <v>56</v>
      </c>
      <c r="D5" s="1"/>
      <c r="E5" s="1"/>
      <c r="F5" s="1"/>
    </row>
    <row r="6" spans="1:11" ht="10" customHeight="1" x14ac:dyDescent="0.15">
      <c r="D6" s="1"/>
      <c r="E6" s="1"/>
      <c r="F6" s="1"/>
    </row>
    <row r="7" spans="1:11" ht="16" customHeight="1" x14ac:dyDescent="0.15">
      <c r="B7" s="1" t="s">
        <v>11</v>
      </c>
      <c r="D7" s="8">
        <v>2.5</v>
      </c>
      <c r="E7" s="9"/>
    </row>
    <row r="8" spans="1:11" ht="10" customHeight="1" x14ac:dyDescent="0.15">
      <c r="D8" s="1"/>
      <c r="E8" s="1"/>
      <c r="F8" s="1"/>
    </row>
    <row r="9" spans="1:11" ht="27" customHeight="1" x14ac:dyDescent="0.15">
      <c r="B9" s="1" t="s">
        <v>39</v>
      </c>
      <c r="D9" s="10" t="s">
        <v>52</v>
      </c>
      <c r="E9" s="10" t="s">
        <v>58</v>
      </c>
      <c r="F9" s="11" t="s">
        <v>15</v>
      </c>
    </row>
    <row r="10" spans="1:11" ht="16" customHeight="1" x14ac:dyDescent="0.15">
      <c r="C10" s="1" t="s">
        <v>3</v>
      </c>
      <c r="D10" s="8">
        <v>500</v>
      </c>
      <c r="E10" s="12">
        <v>250</v>
      </c>
      <c r="F10" s="13">
        <f t="shared" ref="F10:F18" si="0">D10*E10</f>
        <v>125000</v>
      </c>
    </row>
    <row r="11" spans="1:11" ht="16" customHeight="1" x14ac:dyDescent="0.15">
      <c r="C11" s="1" t="s">
        <v>42</v>
      </c>
      <c r="D11" s="8">
        <v>200</v>
      </c>
      <c r="E11" s="12">
        <v>200</v>
      </c>
      <c r="F11" s="13">
        <f t="shared" si="0"/>
        <v>40000</v>
      </c>
      <c r="H11" s="4"/>
    </row>
    <row r="12" spans="1:11" ht="16" customHeight="1" x14ac:dyDescent="0.15">
      <c r="C12" s="1" t="s">
        <v>67</v>
      </c>
      <c r="D12" s="8">
        <v>250</v>
      </c>
      <c r="E12" s="12">
        <v>225</v>
      </c>
      <c r="F12" s="13">
        <f t="shared" si="0"/>
        <v>56250</v>
      </c>
      <c r="H12" s="4"/>
    </row>
    <row r="13" spans="1:11" ht="16" customHeight="1" x14ac:dyDescent="0.15">
      <c r="C13" s="1" t="s">
        <v>41</v>
      </c>
      <c r="D13" s="8">
        <v>150</v>
      </c>
      <c r="E13" s="12">
        <v>300</v>
      </c>
      <c r="F13" s="14">
        <f t="shared" si="0"/>
        <v>45000</v>
      </c>
      <c r="H13" s="6"/>
    </row>
    <row r="14" spans="1:11" ht="16" customHeight="1" x14ac:dyDescent="0.15">
      <c r="C14" s="1" t="s">
        <v>2</v>
      </c>
      <c r="D14" s="8">
        <v>350</v>
      </c>
      <c r="E14" s="12">
        <v>125</v>
      </c>
      <c r="F14" s="13">
        <f t="shared" si="0"/>
        <v>43750</v>
      </c>
    </row>
    <row r="15" spans="1:11" ht="16" customHeight="1" x14ac:dyDescent="0.15">
      <c r="C15" s="1" t="s">
        <v>40</v>
      </c>
      <c r="D15" s="8">
        <v>100</v>
      </c>
      <c r="E15" s="12">
        <v>125</v>
      </c>
      <c r="F15" s="13">
        <f t="shared" si="0"/>
        <v>12500</v>
      </c>
    </row>
    <row r="16" spans="1:11" ht="16" customHeight="1" x14ac:dyDescent="0.15">
      <c r="C16" s="1" t="s">
        <v>51</v>
      </c>
      <c r="D16" s="8">
        <v>100</v>
      </c>
      <c r="E16" s="12">
        <v>200</v>
      </c>
      <c r="F16" s="13">
        <f t="shared" si="0"/>
        <v>20000</v>
      </c>
    </row>
    <row r="17" spans="2:7" ht="16" customHeight="1" x14ac:dyDescent="0.15">
      <c r="C17" s="1" t="s">
        <v>27</v>
      </c>
      <c r="D17" s="8">
        <v>6</v>
      </c>
      <c r="E17" s="12">
        <v>0</v>
      </c>
      <c r="F17" s="13">
        <f t="shared" si="0"/>
        <v>0</v>
      </c>
    </row>
    <row r="18" spans="2:7" ht="16" customHeight="1" x14ac:dyDescent="0.15">
      <c r="C18" s="1" t="s">
        <v>72</v>
      </c>
      <c r="D18" s="8">
        <v>300</v>
      </c>
      <c r="E18" s="12">
        <v>45</v>
      </c>
      <c r="F18" s="13">
        <f t="shared" si="0"/>
        <v>13500</v>
      </c>
    </row>
    <row r="19" spans="2:7" ht="16" customHeight="1" x14ac:dyDescent="0.15">
      <c r="C19" s="1" t="s">
        <v>12</v>
      </c>
      <c r="D19" s="15">
        <f>SUM(D10:D17)</f>
        <v>1656</v>
      </c>
      <c r="E19" s="11"/>
      <c r="F19" s="13">
        <f>SUM(F10:F18)</f>
        <v>356000</v>
      </c>
    </row>
    <row r="20" spans="2:7" ht="12" customHeight="1" x14ac:dyDescent="0.15">
      <c r="D20" s="1"/>
      <c r="E20" s="1"/>
      <c r="F20" s="1"/>
    </row>
    <row r="21" spans="2:7" ht="26" customHeight="1" x14ac:dyDescent="0.15">
      <c r="B21" s="1" t="s">
        <v>32</v>
      </c>
      <c r="D21" s="11" t="s">
        <v>13</v>
      </c>
      <c r="E21" s="10" t="s">
        <v>59</v>
      </c>
      <c r="F21" s="11" t="s">
        <v>15</v>
      </c>
    </row>
    <row r="22" spans="2:7" ht="16" customHeight="1" x14ac:dyDescent="0.15">
      <c r="C22" s="1" t="s">
        <v>48</v>
      </c>
      <c r="D22" s="8">
        <v>30</v>
      </c>
      <c r="E22" s="12">
        <v>1000</v>
      </c>
      <c r="F22" s="13">
        <f>D22*E22</f>
        <v>30000</v>
      </c>
    </row>
    <row r="23" spans="2:7" ht="10" customHeight="1" x14ac:dyDescent="0.15">
      <c r="D23" s="1"/>
      <c r="E23" s="1"/>
      <c r="F23" s="1"/>
    </row>
    <row r="24" spans="2:7" ht="27" customHeight="1" x14ac:dyDescent="0.15">
      <c r="B24" s="1" t="s">
        <v>31</v>
      </c>
      <c r="D24" s="11" t="s">
        <v>13</v>
      </c>
      <c r="E24" s="10" t="s">
        <v>59</v>
      </c>
      <c r="F24" s="11" t="s">
        <v>15</v>
      </c>
    </row>
    <row r="25" spans="2:7" ht="16" customHeight="1" x14ac:dyDescent="0.15">
      <c r="C25" s="1" t="s">
        <v>4</v>
      </c>
      <c r="D25" s="8">
        <v>1</v>
      </c>
      <c r="E25" s="12">
        <v>10000</v>
      </c>
      <c r="F25" s="13">
        <f>D25*E25</f>
        <v>10000</v>
      </c>
    </row>
    <row r="26" spans="2:7" ht="16" customHeight="1" x14ac:dyDescent="0.15">
      <c r="C26" s="1" t="s">
        <v>5</v>
      </c>
      <c r="D26" s="8">
        <v>2</v>
      </c>
      <c r="E26" s="12">
        <v>5000</v>
      </c>
      <c r="F26" s="13">
        <f>D26*E26</f>
        <v>10000</v>
      </c>
    </row>
    <row r="27" spans="2:7" ht="16" customHeight="1" x14ac:dyDescent="0.15">
      <c r="C27" s="1" t="s">
        <v>6</v>
      </c>
      <c r="D27" s="8">
        <v>5</v>
      </c>
      <c r="E27" s="12">
        <v>1000</v>
      </c>
      <c r="F27" s="13">
        <f>D27*E27</f>
        <v>5000</v>
      </c>
    </row>
    <row r="28" spans="2:7" ht="10" customHeight="1" x14ac:dyDescent="0.15">
      <c r="D28" s="1"/>
      <c r="E28" s="1"/>
      <c r="F28" s="1"/>
    </row>
    <row r="29" spans="2:7" ht="19" customHeight="1" x14ac:dyDescent="0.15">
      <c r="B29" s="16" t="s">
        <v>25</v>
      </c>
      <c r="C29" s="17"/>
      <c r="G29" s="18">
        <f>F19+F22+F25+F26+F27</f>
        <v>411000</v>
      </c>
    </row>
    <row r="30" spans="2:7" ht="13" customHeight="1" x14ac:dyDescent="0.15">
      <c r="D30" s="1"/>
      <c r="E30" s="1"/>
      <c r="F30" s="1"/>
    </row>
    <row r="31" spans="2:7" ht="9" customHeight="1" x14ac:dyDescent="0.15">
      <c r="B31" s="19"/>
      <c r="C31" s="19"/>
      <c r="D31" s="19"/>
      <c r="E31" s="19"/>
      <c r="F31" s="19"/>
      <c r="G31" s="19"/>
    </row>
    <row r="32" spans="2:7" ht="12" customHeight="1" x14ac:dyDescent="0.15">
      <c r="D32" s="1"/>
      <c r="E32" s="1"/>
      <c r="F32" s="1"/>
    </row>
    <row r="33" spans="2:7" ht="16" customHeight="1" x14ac:dyDescent="0.15">
      <c r="B33" s="7" t="s">
        <v>57</v>
      </c>
      <c r="D33" s="1"/>
      <c r="E33" s="1"/>
      <c r="F33" s="1"/>
    </row>
    <row r="34" spans="2:7" ht="14" customHeight="1" x14ac:dyDescent="0.15">
      <c r="D34" s="1"/>
      <c r="E34" s="1"/>
      <c r="F34" s="1"/>
    </row>
    <row r="35" spans="2:7" ht="19" customHeight="1" x14ac:dyDescent="0.15">
      <c r="B35" s="1" t="s">
        <v>68</v>
      </c>
      <c r="D35" s="20" t="s">
        <v>61</v>
      </c>
      <c r="E35" s="21"/>
      <c r="F35" s="22">
        <v>30000</v>
      </c>
    </row>
    <row r="36" spans="2:7" ht="21" customHeight="1" x14ac:dyDescent="0.15">
      <c r="B36" s="23" t="s">
        <v>63</v>
      </c>
      <c r="C36" s="23"/>
      <c r="D36" s="9" t="s">
        <v>64</v>
      </c>
      <c r="E36" s="24"/>
      <c r="F36" s="22">
        <v>4000</v>
      </c>
    </row>
    <row r="37" spans="2:7" ht="31" customHeight="1" x14ac:dyDescent="0.15">
      <c r="B37" s="23" t="s">
        <v>65</v>
      </c>
      <c r="C37" s="23"/>
      <c r="D37" s="9" t="s">
        <v>64</v>
      </c>
      <c r="E37" s="24"/>
      <c r="F37" s="22">
        <v>4000</v>
      </c>
    </row>
    <row r="38" spans="2:7" ht="29" customHeight="1" x14ac:dyDescent="0.15">
      <c r="B38" s="23" t="s">
        <v>62</v>
      </c>
      <c r="C38" s="23"/>
      <c r="D38" s="9" t="s">
        <v>70</v>
      </c>
      <c r="E38" s="24"/>
      <c r="F38" s="22">
        <v>1500</v>
      </c>
    </row>
    <row r="39" spans="2:7" ht="31" customHeight="1" x14ac:dyDescent="0.15">
      <c r="B39" s="1" t="s">
        <v>29</v>
      </c>
      <c r="D39" s="20" t="s">
        <v>69</v>
      </c>
      <c r="E39" s="21"/>
      <c r="F39" s="22">
        <v>5000</v>
      </c>
      <c r="G39" s="25"/>
    </row>
    <row r="40" spans="2:7" ht="25" customHeight="1" x14ac:dyDescent="0.15">
      <c r="B40" s="1" t="s">
        <v>66</v>
      </c>
      <c r="D40" s="20" t="s">
        <v>64</v>
      </c>
      <c r="E40" s="21"/>
      <c r="F40" s="22">
        <v>2500</v>
      </c>
      <c r="G40" s="25"/>
    </row>
    <row r="41" spans="2:7" ht="9" customHeight="1" x14ac:dyDescent="0.15">
      <c r="D41" s="1"/>
      <c r="E41" s="1"/>
      <c r="F41" s="1"/>
    </row>
    <row r="42" spans="2:7" ht="16" customHeight="1" x14ac:dyDescent="0.15">
      <c r="B42" s="1" t="s">
        <v>21</v>
      </c>
      <c r="D42" s="3" t="s">
        <v>44</v>
      </c>
      <c r="E42" s="11" t="s">
        <v>15</v>
      </c>
      <c r="F42" s="11" t="s">
        <v>23</v>
      </c>
    </row>
    <row r="43" spans="2:7" ht="16" customHeight="1" x14ac:dyDescent="0.15">
      <c r="C43" s="1" t="s">
        <v>75</v>
      </c>
      <c r="D43" s="8">
        <v>60</v>
      </c>
      <c r="E43" s="22">
        <v>200</v>
      </c>
      <c r="F43" s="13">
        <f>D43*E43</f>
        <v>12000</v>
      </c>
    </row>
    <row r="44" spans="2:7" ht="16" customHeight="1" x14ac:dyDescent="0.15">
      <c r="C44" s="1" t="s">
        <v>49</v>
      </c>
      <c r="D44" s="8">
        <v>60</v>
      </c>
      <c r="E44" s="12">
        <v>50</v>
      </c>
      <c r="F44" s="13">
        <f>D44*E44</f>
        <v>3000</v>
      </c>
    </row>
    <row r="45" spans="2:7" ht="16" customHeight="1" x14ac:dyDescent="0.15">
      <c r="C45" s="1" t="s">
        <v>37</v>
      </c>
      <c r="E45" s="26"/>
      <c r="F45" s="12">
        <v>2500</v>
      </c>
    </row>
    <row r="46" spans="2:7" ht="16" customHeight="1" x14ac:dyDescent="0.15">
      <c r="C46" s="1" t="s">
        <v>30</v>
      </c>
      <c r="E46" s="26"/>
      <c r="F46" s="12">
        <v>2500</v>
      </c>
    </row>
    <row r="47" spans="2:7" ht="16" customHeight="1" x14ac:dyDescent="0.15">
      <c r="C47" s="1" t="s">
        <v>36</v>
      </c>
      <c r="E47" s="26"/>
      <c r="F47" s="12">
        <v>2500</v>
      </c>
    </row>
    <row r="48" spans="2:7" ht="8" customHeight="1" x14ac:dyDescent="0.15"/>
    <row r="49" spans="2:7" ht="16" customHeight="1" x14ac:dyDescent="0.15">
      <c r="B49" s="1" t="s">
        <v>19</v>
      </c>
      <c r="D49" s="3" t="s">
        <v>1</v>
      </c>
      <c r="E49" s="11" t="s">
        <v>15</v>
      </c>
      <c r="F49" s="11" t="s">
        <v>23</v>
      </c>
    </row>
    <row r="50" spans="2:7" ht="16" customHeight="1" x14ac:dyDescent="0.15">
      <c r="C50" s="1" t="s">
        <v>45</v>
      </c>
      <c r="D50" s="8">
        <v>3</v>
      </c>
      <c r="E50" s="12">
        <v>800</v>
      </c>
      <c r="F50" s="13">
        <f>D50*E50</f>
        <v>2400</v>
      </c>
    </row>
    <row r="51" spans="2:7" ht="16" customHeight="1" x14ac:dyDescent="0.15">
      <c r="C51" s="1" t="s">
        <v>17</v>
      </c>
      <c r="D51" s="8">
        <v>3</v>
      </c>
      <c r="E51" s="12">
        <v>2500</v>
      </c>
      <c r="F51" s="13">
        <f t="shared" ref="F51:F56" si="1">D51*E51</f>
        <v>7500</v>
      </c>
    </row>
    <row r="52" spans="2:7" ht="16" customHeight="1" x14ac:dyDescent="0.15">
      <c r="C52" s="1" t="s">
        <v>7</v>
      </c>
      <c r="D52" s="8">
        <v>2</v>
      </c>
      <c r="E52" s="12">
        <v>500</v>
      </c>
      <c r="F52" s="13">
        <f t="shared" si="1"/>
        <v>1000</v>
      </c>
    </row>
    <row r="53" spans="2:7" ht="16" customHeight="1" x14ac:dyDescent="0.15">
      <c r="C53" s="1" t="s">
        <v>8</v>
      </c>
      <c r="D53" s="8">
        <v>2</v>
      </c>
      <c r="E53" s="12">
        <v>400</v>
      </c>
      <c r="F53" s="13">
        <f t="shared" si="1"/>
        <v>800</v>
      </c>
    </row>
    <row r="54" spans="2:7" ht="16" customHeight="1" x14ac:dyDescent="0.15">
      <c r="C54" s="1" t="s">
        <v>9</v>
      </c>
      <c r="D54" s="8">
        <v>2</v>
      </c>
      <c r="E54" s="12">
        <v>300</v>
      </c>
      <c r="F54" s="13">
        <f t="shared" si="1"/>
        <v>600</v>
      </c>
    </row>
    <row r="55" spans="2:7" ht="16" customHeight="1" x14ac:dyDescent="0.15">
      <c r="C55" s="1" t="s">
        <v>16</v>
      </c>
      <c r="D55" s="8">
        <v>2</v>
      </c>
      <c r="E55" s="12">
        <v>200</v>
      </c>
      <c r="F55" s="13">
        <f t="shared" si="1"/>
        <v>400</v>
      </c>
    </row>
    <row r="56" spans="2:7" ht="16" customHeight="1" x14ac:dyDescent="0.15">
      <c r="C56" s="1" t="s">
        <v>18</v>
      </c>
      <c r="D56" s="8"/>
      <c r="E56" s="12"/>
      <c r="F56" s="13">
        <f t="shared" si="1"/>
        <v>0</v>
      </c>
    </row>
    <row r="57" spans="2:7" ht="10" customHeight="1" x14ac:dyDescent="0.15">
      <c r="D57" s="1"/>
      <c r="E57" s="1"/>
      <c r="F57" s="1"/>
    </row>
    <row r="58" spans="2:7" ht="16" customHeight="1" x14ac:dyDescent="0.15">
      <c r="B58" s="1" t="s">
        <v>20</v>
      </c>
      <c r="D58" s="3" t="s">
        <v>13</v>
      </c>
      <c r="E58" s="11" t="s">
        <v>14</v>
      </c>
      <c r="F58" s="11" t="s">
        <v>15</v>
      </c>
      <c r="G58" s="27" t="s">
        <v>50</v>
      </c>
    </row>
    <row r="59" spans="2:7" ht="16" customHeight="1" x14ac:dyDescent="0.15">
      <c r="C59" s="1" t="s">
        <v>53</v>
      </c>
      <c r="D59" s="8">
        <v>2</v>
      </c>
      <c r="E59" s="1"/>
      <c r="G59" s="28"/>
    </row>
    <row r="60" spans="2:7" ht="16" customHeight="1" x14ac:dyDescent="0.15">
      <c r="C60" s="1" t="s">
        <v>54</v>
      </c>
      <c r="D60" s="15">
        <f>D19-D14</f>
        <v>1306</v>
      </c>
      <c r="E60" s="12">
        <v>12</v>
      </c>
      <c r="F60" s="13">
        <f>D59*D60*E60*G60</f>
        <v>25075.200000000001</v>
      </c>
      <c r="G60" s="29">
        <v>0.8</v>
      </c>
    </row>
    <row r="61" spans="2:7" ht="16" customHeight="1" x14ac:dyDescent="0.15">
      <c r="C61" s="1" t="s">
        <v>76</v>
      </c>
      <c r="D61" s="15">
        <f>D19-D14-D15</f>
        <v>1206</v>
      </c>
      <c r="E61" s="12">
        <v>30</v>
      </c>
      <c r="F61" s="13">
        <f>D61*E61*G61</f>
        <v>10854</v>
      </c>
      <c r="G61" s="29">
        <v>0.3</v>
      </c>
    </row>
    <row r="62" spans="2:7" ht="16" customHeight="1" x14ac:dyDescent="0.15">
      <c r="C62" s="1" t="s">
        <v>38</v>
      </c>
      <c r="D62" s="8">
        <v>5</v>
      </c>
      <c r="E62" s="30">
        <v>3</v>
      </c>
      <c r="F62" s="13">
        <f>D19*D62*E62</f>
        <v>24840</v>
      </c>
    </row>
    <row r="63" spans="2:7" ht="10" customHeight="1" x14ac:dyDescent="0.15">
      <c r="D63" s="1"/>
      <c r="E63" s="1"/>
      <c r="F63" s="1"/>
    </row>
    <row r="64" spans="2:7" ht="16" customHeight="1" x14ac:dyDescent="0.15">
      <c r="B64" s="1" t="s">
        <v>10</v>
      </c>
      <c r="D64" s="1"/>
      <c r="E64" s="1"/>
      <c r="F64" s="1"/>
    </row>
    <row r="65" spans="2:7" ht="16" customHeight="1" x14ac:dyDescent="0.15">
      <c r="C65" s="1" t="s">
        <v>71</v>
      </c>
      <c r="D65" s="1"/>
      <c r="E65" s="1"/>
      <c r="F65" s="12"/>
    </row>
    <row r="66" spans="2:7" ht="16" customHeight="1" x14ac:dyDescent="0.15">
      <c r="C66" s="1" t="s">
        <v>35</v>
      </c>
      <c r="D66" s="31">
        <v>1</v>
      </c>
      <c r="E66" s="12">
        <v>5000</v>
      </c>
      <c r="F66" s="13">
        <f>D66*E66</f>
        <v>5000</v>
      </c>
    </row>
    <row r="67" spans="2:7" ht="16" customHeight="1" x14ac:dyDescent="0.15">
      <c r="C67" s="1" t="s">
        <v>47</v>
      </c>
      <c r="D67" s="31">
        <v>1</v>
      </c>
      <c r="E67" s="12">
        <v>2500</v>
      </c>
      <c r="F67" s="13">
        <f>D67*E67</f>
        <v>2500</v>
      </c>
    </row>
    <row r="68" spans="2:7" ht="16" customHeight="1" x14ac:dyDescent="0.15">
      <c r="C68" s="1" t="s">
        <v>73</v>
      </c>
      <c r="D68" s="31">
        <v>3500</v>
      </c>
      <c r="E68" s="12">
        <v>1</v>
      </c>
      <c r="F68" s="13">
        <f>(D68*E68)+E67</f>
        <v>6000</v>
      </c>
    </row>
    <row r="69" spans="2:7" ht="10" customHeight="1" x14ac:dyDescent="0.15">
      <c r="D69" s="1"/>
      <c r="E69" s="1"/>
      <c r="F69" s="1"/>
    </row>
    <row r="70" spans="2:7" ht="16" customHeight="1" x14ac:dyDescent="0.15">
      <c r="B70" s="1" t="s">
        <v>24</v>
      </c>
      <c r="D70" s="1"/>
      <c r="E70" s="1"/>
      <c r="F70" s="1"/>
    </row>
    <row r="71" spans="2:7" ht="16" customHeight="1" x14ac:dyDescent="0.15">
      <c r="C71" s="1" t="s">
        <v>34</v>
      </c>
      <c r="D71" s="31">
        <v>2000</v>
      </c>
      <c r="E71" s="12">
        <v>1.5</v>
      </c>
      <c r="F71" s="13">
        <f>D71*E71</f>
        <v>3000</v>
      </c>
    </row>
    <row r="72" spans="2:7" ht="16" customHeight="1" x14ac:dyDescent="0.15">
      <c r="C72" s="1" t="s">
        <v>60</v>
      </c>
      <c r="D72" s="31">
        <v>250</v>
      </c>
      <c r="E72" s="32">
        <v>25</v>
      </c>
      <c r="F72" s="13">
        <f>D72*E72</f>
        <v>6250</v>
      </c>
    </row>
    <row r="73" spans="2:7" ht="16" customHeight="1" x14ac:dyDescent="0.15">
      <c r="C73" s="1" t="s">
        <v>28</v>
      </c>
      <c r="D73" s="8">
        <v>200</v>
      </c>
      <c r="E73" s="12">
        <v>0.75</v>
      </c>
      <c r="F73" s="13">
        <f>D73*E73</f>
        <v>150</v>
      </c>
    </row>
    <row r="74" spans="2:7" ht="10" customHeight="1" x14ac:dyDescent="0.15">
      <c r="D74" s="1"/>
      <c r="E74" s="1"/>
      <c r="F74" s="1"/>
    </row>
    <row r="75" spans="2:7" ht="16" customHeight="1" x14ac:dyDescent="0.15">
      <c r="B75" s="1" t="s">
        <v>33</v>
      </c>
      <c r="D75" s="3" t="s">
        <v>13</v>
      </c>
      <c r="E75" s="11" t="s">
        <v>55</v>
      </c>
      <c r="F75" s="11" t="s">
        <v>15</v>
      </c>
    </row>
    <row r="76" spans="2:7" ht="16" customHeight="1" x14ac:dyDescent="0.15">
      <c r="C76" s="1" t="s">
        <v>74</v>
      </c>
      <c r="D76" s="8">
        <v>6</v>
      </c>
      <c r="E76" s="12">
        <v>5000</v>
      </c>
      <c r="F76" s="13">
        <f>D76*E76</f>
        <v>30000</v>
      </c>
      <c r="G76" s="3"/>
    </row>
    <row r="77" spans="2:7" ht="16" customHeight="1" x14ac:dyDescent="0.15">
      <c r="C77" s="1" t="s">
        <v>43</v>
      </c>
      <c r="D77" s="8">
        <v>150</v>
      </c>
      <c r="E77" s="12">
        <v>150</v>
      </c>
      <c r="F77" s="13">
        <f>D77*E77</f>
        <v>22500</v>
      </c>
      <c r="G77" s="33"/>
    </row>
    <row r="78" spans="2:7" ht="10" customHeight="1" x14ac:dyDescent="0.15">
      <c r="D78" s="1"/>
      <c r="E78" s="1"/>
      <c r="F78" s="1"/>
    </row>
    <row r="79" spans="2:7" ht="18" customHeight="1" x14ac:dyDescent="0.15">
      <c r="B79" s="17" t="s">
        <v>26</v>
      </c>
      <c r="G79" s="34">
        <f>SUM(F35:F77)</f>
        <v>218369.2</v>
      </c>
    </row>
    <row r="80" spans="2:7" ht="13" customHeight="1" thickBot="1" x14ac:dyDescent="0.2"/>
    <row r="81" spans="2:7" ht="23" customHeight="1" thickBot="1" x14ac:dyDescent="0.2">
      <c r="B81" s="7" t="s">
        <v>0</v>
      </c>
      <c r="G81" s="35">
        <f>G29-G79</f>
        <v>192630.8</v>
      </c>
    </row>
    <row r="82" spans="2:7" ht="16" customHeight="1" x14ac:dyDescent="0.15">
      <c r="B82" s="1" t="s">
        <v>46</v>
      </c>
    </row>
    <row r="83" spans="2:7" ht="16" customHeight="1" x14ac:dyDescent="0.15">
      <c r="G83" s="36"/>
    </row>
  </sheetData>
  <mergeCells count="9">
    <mergeCell ref="H1:K3"/>
    <mergeCell ref="A1:E1"/>
    <mergeCell ref="G58:G59"/>
    <mergeCell ref="D40:E40"/>
    <mergeCell ref="D35:E35"/>
    <mergeCell ref="B36:C36"/>
    <mergeCell ref="B38:C38"/>
    <mergeCell ref="B37:C37"/>
    <mergeCell ref="D39:E39"/>
  </mergeCells>
  <conditionalFormatting sqref="G81">
    <cfRule type="cellIs" dxfId="0" priority="1" stopIfTrue="1" operator="lessThan">
      <formula>0</formula>
    </cfRule>
  </conditionalFormatting>
  <pageMargins left="0.74803149606299213" right="0.74803149606299213" top="0.78740157480314965" bottom="0.78740157480314965" header="0.51181102362204722" footer="0.51181102362204722"/>
  <pageSetup scale="79" fitToHeight="2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" x14ac:dyDescent="0.1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" x14ac:dyDescent="0.1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 Larsson</dc:creator>
  <cp:lastModifiedBy>Nils Larsson</cp:lastModifiedBy>
  <cp:lastPrinted>2006-05-21T13:55:40Z</cp:lastPrinted>
  <dcterms:created xsi:type="dcterms:W3CDTF">2006-05-20T12:44:36Z</dcterms:created>
  <dcterms:modified xsi:type="dcterms:W3CDTF">2021-12-14T20:53:04Z</dcterms:modified>
</cp:coreProperties>
</file>